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131.2\share\④　もりもと使用\森本デスクトップ\治験\消費税改定後\会計課提出用書類様式集\【治験】会計課提出用書類(20170401)\算出内訳書(2017年4月1日～)\"/>
    </mc:Choice>
  </mc:AlternateContent>
  <bookViews>
    <workbookView xWindow="7785" yWindow="4065" windowWidth="7590" windowHeight="4020" tabRatio="844"/>
  </bookViews>
  <sheets>
    <sheet name="例" sheetId="4" r:id="rId1"/>
    <sheet name="22_様式1-1" sheetId="3" r:id="rId2"/>
  </sheets>
  <calcPr calcId="162913"/>
</workbook>
</file>

<file path=xl/calcChain.xml><?xml version="1.0" encoding="utf-8"?>
<calcChain xmlns="http://schemas.openxmlformats.org/spreadsheetml/2006/main">
  <c r="F23" i="4" l="1"/>
  <c r="F23" i="3"/>
  <c r="F8" i="3" l="1"/>
  <c r="F21" i="4"/>
  <c r="F22" i="4" s="1"/>
  <c r="F9" i="4"/>
  <c r="F8" i="4"/>
  <c r="F18" i="4" l="1"/>
  <c r="F19" i="4" s="1"/>
  <c r="F21" i="3"/>
  <c r="F20" i="4" l="1"/>
  <c r="F9" i="3"/>
  <c r="F18" i="3" l="1"/>
  <c r="F20" i="3" s="1"/>
  <c r="F19" i="3" l="1"/>
  <c r="F22" i="3" s="1"/>
</calcChain>
</file>

<file path=xl/sharedStrings.xml><?xml version="1.0" encoding="utf-8"?>
<sst xmlns="http://schemas.openxmlformats.org/spreadsheetml/2006/main" count="106" uniqueCount="50">
  <si>
    <t>治験番号</t>
    <rPh sb="0" eb="2">
      <t>チケン</t>
    </rPh>
    <rPh sb="2" eb="4">
      <t>バンゴウ</t>
    </rPh>
    <phoneticPr fontId="1"/>
  </si>
  <si>
    <t>治験課題名</t>
    <rPh sb="0" eb="2">
      <t>チケン</t>
    </rPh>
    <rPh sb="2" eb="3">
      <t>カ</t>
    </rPh>
    <rPh sb="3" eb="5">
      <t>ダイメイ</t>
    </rPh>
    <phoneticPr fontId="1"/>
  </si>
  <si>
    <t>謝金</t>
    <rPh sb="0" eb="2">
      <t>シャキン</t>
    </rPh>
    <phoneticPr fontId="1"/>
  </si>
  <si>
    <t>監査対応経費</t>
    <rPh sb="0" eb="2">
      <t>カンサ</t>
    </rPh>
    <rPh sb="2" eb="4">
      <t>タイオウ</t>
    </rPh>
    <rPh sb="4" eb="6">
      <t>ケイヒ</t>
    </rPh>
    <phoneticPr fontId="1"/>
  </si>
  <si>
    <t>円</t>
    <rPh sb="0" eb="1">
      <t>エン</t>
    </rPh>
    <phoneticPr fontId="1"/>
  </si>
  <si>
    <t>項　　目</t>
    <rPh sb="0" eb="1">
      <t>コウ</t>
    </rPh>
    <rPh sb="3" eb="4">
      <t>メ</t>
    </rPh>
    <phoneticPr fontId="1"/>
  </si>
  <si>
    <t>積　算　内　訳</t>
    <phoneticPr fontId="1"/>
  </si>
  <si>
    <t>金　額 （円）</t>
    <rPh sb="0" eb="1">
      <t>キン</t>
    </rPh>
    <rPh sb="2" eb="3">
      <t>ガク</t>
    </rPh>
    <rPh sb="5" eb="6">
      <t>エン</t>
    </rPh>
    <phoneticPr fontId="1"/>
  </si>
  <si>
    <t>実地調査対応経費</t>
    <rPh sb="0" eb="2">
      <t>ジッチ</t>
    </rPh>
    <rPh sb="2" eb="4">
      <t>チョウサ</t>
    </rPh>
    <rPh sb="4" eb="6">
      <t>タイオウ</t>
    </rPh>
    <rPh sb="6" eb="8">
      <t>ケイヒ</t>
    </rPh>
    <phoneticPr fontId="1"/>
  </si>
  <si>
    <t>1治験</t>
    <rPh sb="1" eb="3">
      <t>チケン</t>
    </rPh>
    <phoneticPr fontId="1"/>
  </si>
  <si>
    <t>治験事務局等の経費</t>
    <rPh sb="0" eb="2">
      <t>チケン</t>
    </rPh>
    <rPh sb="2" eb="6">
      <t>ジムキョクトウ</t>
    </rPh>
    <rPh sb="7" eb="9">
      <t>ケイヒ</t>
    </rPh>
    <phoneticPr fontId="1"/>
  </si>
  <si>
    <t>ＣＲＣ等人件費</t>
    <phoneticPr fontId="1"/>
  </si>
  <si>
    <t>監査費用（発生時のみ）</t>
    <rPh sb="0" eb="2">
      <t>カンサ</t>
    </rPh>
    <rPh sb="2" eb="4">
      <t>ヒヨウ</t>
    </rPh>
    <rPh sb="5" eb="7">
      <t>ハッセイ</t>
    </rPh>
    <rPh sb="7" eb="8">
      <t>ジ</t>
    </rPh>
    <phoneticPr fontId="1"/>
  </si>
  <si>
    <t>臨床（製造販売後臨床）試験研究費
（i又はii）</t>
    <rPh sb="0" eb="2">
      <t>リンショウ</t>
    </rPh>
    <rPh sb="3" eb="5">
      <t>セイゾウ</t>
    </rPh>
    <rPh sb="5" eb="7">
      <t>ハンバイ</t>
    </rPh>
    <rPh sb="7" eb="8">
      <t>ゴ</t>
    </rPh>
    <rPh sb="8" eb="10">
      <t>リンショウ</t>
    </rPh>
    <rPh sb="11" eb="13">
      <t>シケン</t>
    </rPh>
    <rPh sb="13" eb="16">
      <t>ケンキュウヒ</t>
    </rPh>
    <rPh sb="19" eb="20">
      <t>マタ</t>
    </rPh>
    <phoneticPr fontId="1"/>
  </si>
  <si>
    <t>治験薬（調査医薬品）管理費
（i又はii）</t>
    <rPh sb="0" eb="2">
      <t>チケン</t>
    </rPh>
    <rPh sb="2" eb="3">
      <t>ヤク</t>
    </rPh>
    <rPh sb="4" eb="6">
      <t>チョウサ</t>
    </rPh>
    <rPh sb="6" eb="9">
      <t>イヤクヒン</t>
    </rPh>
    <rPh sb="10" eb="13">
      <t>カンリヒ</t>
    </rPh>
    <phoneticPr fontId="1"/>
  </si>
  <si>
    <t>円×</t>
    <rPh sb="0" eb="1">
      <t>エン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</si>
  <si>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</si>
  <si>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</si>
  <si>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</si>
  <si>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</si>
  <si>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</si>
  <si>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</si>
  <si>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施設管理費</t>
    <rPh sb="0" eb="2">
      <t>シセツ</t>
    </rPh>
    <rPh sb="2" eb="5">
      <t>カンリヒ</t>
    </rPh>
    <phoneticPr fontId="1"/>
  </si>
  <si>
    <t>審査料・事務局経費</t>
    <rPh sb="0" eb="2">
      <t>シンサ</t>
    </rPh>
    <rPh sb="2" eb="3">
      <t>リョウ</t>
    </rPh>
    <rPh sb="4" eb="7">
      <t>ジムキョク</t>
    </rPh>
    <rPh sb="7" eb="9">
      <t>ケイヒ</t>
    </rPh>
    <phoneticPr fontId="1"/>
  </si>
  <si>
    <t>契約症例数</t>
    <rPh sb="0" eb="2">
      <t>ケイヤク</t>
    </rPh>
    <rPh sb="2" eb="4">
      <t>ショウレイ</t>
    </rPh>
    <rPh sb="4" eb="5">
      <t>カズ</t>
    </rPh>
    <phoneticPr fontId="1"/>
  </si>
  <si>
    <t>症例</t>
    <rPh sb="0" eb="2">
      <t>ショウレイ</t>
    </rPh>
    <phoneticPr fontId="1"/>
  </si>
  <si>
    <t>（1症例単価、税抜）</t>
    <rPh sb="2" eb="4">
      <t>ショウレイ</t>
    </rPh>
    <rPh sb="4" eb="6">
      <t>タンカ</t>
    </rPh>
    <rPh sb="7" eb="8">
      <t>ゼイ</t>
    </rPh>
    <rPh sb="8" eb="9">
      <t>ヌ</t>
    </rPh>
    <phoneticPr fontId="1"/>
  </si>
  <si>
    <t>受託研究費（税込）</t>
    <rPh sb="0" eb="2">
      <t>ジュタク</t>
    </rPh>
    <rPh sb="2" eb="5">
      <t>ケンキュウヒ</t>
    </rPh>
    <rPh sb="6" eb="7">
      <t>ゼイ</t>
    </rPh>
    <rPh sb="7" eb="8">
      <t>コ</t>
    </rPh>
    <phoneticPr fontId="1"/>
  </si>
  <si>
    <t>受託研究費（税抜）(a)</t>
    <rPh sb="0" eb="2">
      <t>ジュタク</t>
    </rPh>
    <rPh sb="2" eb="5">
      <t>ケンキュウヒ</t>
    </rPh>
    <rPh sb="6" eb="7">
      <t>ゼイ</t>
    </rPh>
    <rPh sb="7" eb="8">
      <t>ヌ</t>
    </rPh>
    <phoneticPr fontId="1"/>
  </si>
  <si>
    <t>様式１-１</t>
    <rPh sb="0" eb="2">
      <t>ヨウシキ</t>
    </rPh>
    <phoneticPr fontId="1"/>
  </si>
  <si>
    <r>
      <t xml:space="preserve">受託研究費算出内訳書
</t>
    </r>
    <r>
      <rPr>
        <sz val="12"/>
        <rFont val="ＭＳ 明朝"/>
        <family val="1"/>
        <charset val="128"/>
      </rPr>
      <t>＜医薬品（製造販売後臨床試験を含む）・医療機器＞</t>
    </r>
    <rPh sb="16" eb="18">
      <t>セイゾウ</t>
    </rPh>
    <rPh sb="18" eb="20">
      <t>ハンバイ</t>
    </rPh>
    <rPh sb="20" eb="21">
      <t>ゴ</t>
    </rPh>
    <rPh sb="21" eb="23">
      <t>リンショウ</t>
    </rPh>
    <rPh sb="23" eb="25">
      <t>シケン</t>
    </rPh>
    <rPh sb="26" eb="27">
      <t>フク</t>
    </rPh>
    <rPh sb="30" eb="32">
      <t>イリョウ</t>
    </rPh>
    <rPh sb="32" eb="34">
      <t>キキ</t>
    </rPh>
    <phoneticPr fontId="1"/>
  </si>
  <si>
    <t>非常勤職員雇い上げ時</t>
    <phoneticPr fontId="1"/>
  </si>
  <si>
    <t>※算出は別表６のとおり</t>
    <rPh sb="1" eb="3">
      <t>サンシュツ</t>
    </rPh>
    <rPh sb="4" eb="6">
      <t>ベッピョウ</t>
    </rPh>
    <phoneticPr fontId="1"/>
  </si>
  <si>
    <t>i. 治験</t>
    <rPh sb="3" eb="5">
      <t>チケン</t>
    </rPh>
    <phoneticPr fontId="1"/>
  </si>
  <si>
    <t>ii. 製造販売後臨床試験</t>
    <rPh sb="4" eb="6">
      <t>セイゾウ</t>
    </rPh>
    <rPh sb="6" eb="8">
      <t>ハンバイ</t>
    </rPh>
    <rPh sb="8" eb="9">
      <t>ゴ</t>
    </rPh>
    <rPh sb="9" eb="11">
      <t>リンショウ</t>
    </rPh>
    <rPh sb="11" eb="13">
      <t>シケン</t>
    </rPh>
    <phoneticPr fontId="1"/>
  </si>
  <si>
    <t xml:space="preserve">i. 治験 </t>
    <rPh sb="3" eb="5">
      <t>チケン</t>
    </rPh>
    <phoneticPr fontId="1"/>
  </si>
  <si>
    <t>※算出は別表５のとおり</t>
    <rPh sb="1" eb="3">
      <t>サンシュツ</t>
    </rPh>
    <rPh sb="4" eb="6">
      <t>ベッピョウ</t>
    </rPh>
    <phoneticPr fontId="1"/>
  </si>
  <si>
    <t>院内ＣＲＣ等業務経費（SMOに委託する場合は算出の対象としない）</t>
    <rPh sb="0" eb="2">
      <t>インナイ</t>
    </rPh>
    <rPh sb="5" eb="6">
      <t>トウ</t>
    </rPh>
    <rPh sb="6" eb="8">
      <t>ギョウム</t>
    </rPh>
    <rPh sb="8" eb="10">
      <t>ケイヒ</t>
    </rPh>
    <rPh sb="15" eb="17">
      <t>イタク</t>
    </rPh>
    <rPh sb="19" eb="21">
      <t>バアイ</t>
    </rPh>
    <rPh sb="22" eb="24">
      <t>サンシュツ</t>
    </rPh>
    <rPh sb="25" eb="27">
      <t>タイショウ</t>
    </rPh>
    <phoneticPr fontId="1"/>
  </si>
  <si>
    <t>※（①～⑤）の30％</t>
    <phoneticPr fontId="1"/>
  </si>
  <si>
    <t>ヶ月契約</t>
    <rPh sb="1" eb="2">
      <t>ゲツ</t>
    </rPh>
    <rPh sb="2" eb="4">
      <t>ケイヤク</t>
    </rPh>
    <phoneticPr fontId="1"/>
  </si>
  <si>
    <t>円／回×</t>
    <phoneticPr fontId="1"/>
  </si>
  <si>
    <t>円／月×</t>
    <rPh sb="0" eb="1">
      <t>エン</t>
    </rPh>
    <rPh sb="2" eb="3">
      <t>ゲツ</t>
    </rPh>
    <phoneticPr fontId="1"/>
  </si>
  <si>
    <t>回</t>
    <rPh sb="0" eb="1">
      <t>カイ</t>
    </rPh>
    <phoneticPr fontId="1"/>
  </si>
  <si>
    <t>※算出は別表１（医療機器は別表２）のとおり</t>
    <rPh sb="1" eb="3">
      <t>サンシュツ</t>
    </rPh>
    <rPh sb="4" eb="6">
      <t>ベッピョウ</t>
    </rPh>
    <rPh sb="8" eb="10">
      <t>イリョウ</t>
    </rPh>
    <rPh sb="10" eb="12">
      <t>キキ</t>
    </rPh>
    <rPh sb="13" eb="15">
      <t>ベッピョウ</t>
    </rPh>
    <phoneticPr fontId="1"/>
  </si>
  <si>
    <t>※算出は別表７のとおり</t>
    <rPh sb="1" eb="3">
      <t>サンシュツ</t>
    </rPh>
    <rPh sb="4" eb="6">
      <t>ベッピョウ</t>
    </rPh>
    <phoneticPr fontId="1"/>
  </si>
  <si>
    <t>※契約時に税込みで請求</t>
    <rPh sb="1" eb="3">
      <t>ケイヤク</t>
    </rPh>
    <rPh sb="3" eb="4">
      <t>ジ</t>
    </rPh>
    <rPh sb="5" eb="7">
      <t>ゼイコ</t>
    </rPh>
    <rPh sb="9" eb="11">
      <t>セイキュウ</t>
    </rPh>
    <phoneticPr fontId="1"/>
  </si>
  <si>
    <t>年/契約年数</t>
    <rPh sb="0" eb="1">
      <t>ネン</t>
    </rPh>
    <rPh sb="2" eb="4">
      <t>ケイヤク</t>
    </rPh>
    <rPh sb="4" eb="6">
      <t>ネンスウ</t>
    </rPh>
    <phoneticPr fontId="1"/>
  </si>
  <si>
    <t>固定費（税抜）</t>
    <rPh sb="0" eb="3">
      <t>コテイヒ</t>
    </rPh>
    <rPh sb="4" eb="6">
      <t>ゼイヌ</t>
    </rPh>
    <phoneticPr fontId="1"/>
  </si>
  <si>
    <t>変動費（税抜）</t>
    <rPh sb="0" eb="2">
      <t>ヘンドウ</t>
    </rPh>
    <rPh sb="2" eb="3">
      <t>ヒ</t>
    </rPh>
    <rPh sb="4" eb="5">
      <t>ゼイ</t>
    </rPh>
    <rPh sb="5" eb="6">
      <t>ヌ</t>
    </rPh>
    <phoneticPr fontId="1"/>
  </si>
  <si>
    <t>回/初回審議費用</t>
    <rPh sb="0" eb="1">
      <t>カイ</t>
    </rPh>
    <rPh sb="2" eb="4">
      <t>ショカイ</t>
    </rPh>
    <rPh sb="4" eb="6">
      <t>シンギ</t>
    </rPh>
    <rPh sb="6" eb="8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</si>
</sst>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&quot;円&quot;"/>
    <numFmt numFmtId="178" formatCode="#,##0&quot;時間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tted">
        <color indexed="64"/>
      </right>
      <top/>
      <bottom style="double">
        <color auto="1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ck">
        <color auto="1"/>
      </right>
      <top style="medium">
        <color auto="1"/>
      </top>
      <bottom style="thin">
        <color indexed="64"/>
      </bottom>
      <diagonal/>
    </border>
    <border>
      <left style="dotted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 style="thick">
        <color auto="1"/>
      </right>
      <top style="thin">
        <color auto="1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auto="1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38" fontId="3" fillId="0" borderId="0" xfId="0" applyNumberFormat="1" applyFont="1" applyFill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0" applyNumberFormat="1" applyFont="1">
      <alignment vertical="center"/>
    </xf>
    <xf numFmtId="176" fontId="3" fillId="0" borderId="0" xfId="0" applyNumberFormat="1" applyFont="1" applyBorder="1">
      <alignment vertical="center"/>
    </xf>
    <xf numFmtId="38" fontId="3" fillId="0" borderId="0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38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176" fontId="3" fillId="0" borderId="2" xfId="0" applyNumberFormat="1" applyFont="1" applyFill="1" applyBorder="1">
      <alignment vertical="center"/>
    </xf>
    <xf numFmtId="0" fontId="3" fillId="0" borderId="22" xfId="0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38" fontId="3" fillId="0" borderId="31" xfId="0" applyNumberFormat="1" applyFont="1" applyBorder="1" applyAlignment="1">
      <alignment vertical="center"/>
    </xf>
    <xf numFmtId="0" fontId="3" fillId="0" borderId="18" xfId="0" applyFont="1" applyBorder="1">
      <alignment vertical="center"/>
    </xf>
    <xf numFmtId="0" fontId="3" fillId="0" borderId="23" xfId="0" applyFont="1" applyBorder="1">
      <alignment vertical="center"/>
    </xf>
    <xf numFmtId="38" fontId="3" fillId="2" borderId="33" xfId="0" applyNumberFormat="1" applyFont="1" applyFill="1" applyBorder="1">
      <alignment vertical="center"/>
    </xf>
    <xf numFmtId="38" fontId="3" fillId="0" borderId="2" xfId="0" applyNumberFormat="1" applyFont="1" applyFill="1" applyBorder="1">
      <alignment vertical="center"/>
    </xf>
    <xf numFmtId="0" fontId="3" fillId="0" borderId="2" xfId="0" applyFont="1" applyFill="1" applyBorder="1" applyAlignment="1">
      <alignment vertical="center"/>
    </xf>
    <xf numFmtId="38" fontId="3" fillId="0" borderId="34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Fill="1" applyBorder="1">
      <alignment vertical="center"/>
    </xf>
    <xf numFmtId="0" fontId="3" fillId="0" borderId="26" xfId="0" applyFont="1" applyBorder="1">
      <alignment vertical="center"/>
    </xf>
    <xf numFmtId="0" fontId="8" fillId="0" borderId="32" xfId="0" applyFont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19" xfId="0" applyFont="1" applyFill="1" applyBorder="1">
      <alignment vertical="center"/>
    </xf>
    <xf numFmtId="0" fontId="3" fillId="0" borderId="12" xfId="0" applyFont="1" applyBorder="1">
      <alignment vertical="center"/>
    </xf>
    <xf numFmtId="0" fontId="3" fillId="0" borderId="31" xfId="0" applyFont="1" applyBorder="1">
      <alignment vertical="center"/>
    </xf>
    <xf numFmtId="176" fontId="3" fillId="2" borderId="33" xfId="0" applyNumberFormat="1" applyFont="1" applyFill="1" applyBorder="1">
      <alignment vertical="center"/>
    </xf>
    <xf numFmtId="38" fontId="3" fillId="0" borderId="11" xfId="0" applyNumberFormat="1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" fillId="0" borderId="2" xfId="0" applyFont="1" applyFill="1" applyBorder="1">
      <alignment vertical="center"/>
    </xf>
    <xf numFmtId="176" fontId="3" fillId="2" borderId="31" xfId="0" applyNumberFormat="1" applyFont="1" applyFill="1" applyBorder="1">
      <alignment vertical="center"/>
    </xf>
    <xf numFmtId="38" fontId="3" fillId="0" borderId="10" xfId="0" applyNumberFormat="1" applyFont="1" applyBorder="1" applyAlignment="1">
      <alignment vertical="center"/>
    </xf>
    <xf numFmtId="38" fontId="3" fillId="2" borderId="31" xfId="0" applyNumberFormat="1" applyFont="1" applyFill="1" applyBorder="1">
      <alignment vertical="center"/>
    </xf>
    <xf numFmtId="0" fontId="6" fillId="0" borderId="2" xfId="0" applyFont="1" applyBorder="1" applyAlignment="1">
      <alignment vertical="center" wrapText="1"/>
    </xf>
    <xf numFmtId="38" fontId="3" fillId="0" borderId="31" xfId="0" applyNumberFormat="1" applyFont="1" applyFill="1" applyBorder="1" applyAlignment="1">
      <alignment vertical="center"/>
    </xf>
    <xf numFmtId="0" fontId="3" fillId="0" borderId="13" xfId="0" applyFont="1" applyFill="1" applyBorder="1">
      <alignment vertical="center"/>
    </xf>
    <xf numFmtId="0" fontId="3" fillId="0" borderId="39" xfId="0" applyFont="1" applyBorder="1">
      <alignment vertical="center"/>
    </xf>
    <xf numFmtId="0" fontId="3" fillId="0" borderId="21" xfId="0" applyFont="1" applyFill="1" applyBorder="1">
      <alignment vertical="center"/>
    </xf>
    <xf numFmtId="0" fontId="6" fillId="0" borderId="41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9" fontId="3" fillId="0" borderId="19" xfId="0" applyNumberFormat="1" applyFont="1" applyFill="1" applyBorder="1">
      <alignment vertical="center"/>
    </xf>
    <xf numFmtId="0" fontId="3" fillId="0" borderId="42" xfId="0" applyFont="1" applyBorder="1">
      <alignment vertical="center"/>
    </xf>
    <xf numFmtId="176" fontId="3" fillId="0" borderId="23" xfId="0" applyNumberFormat="1" applyFont="1" applyBorder="1">
      <alignment vertical="center"/>
    </xf>
    <xf numFmtId="38" fontId="3" fillId="0" borderId="23" xfId="0" applyNumberFormat="1" applyFont="1" applyBorder="1">
      <alignment vertical="center"/>
    </xf>
    <xf numFmtId="0" fontId="3" fillId="0" borderId="43" xfId="0" applyFont="1" applyBorder="1">
      <alignment vertical="center"/>
    </xf>
    <xf numFmtId="0" fontId="4" fillId="0" borderId="3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3" fillId="0" borderId="12" xfId="0" applyFont="1" applyBorder="1" applyAlignment="1">
      <alignment vertical="center" wrapText="1"/>
    </xf>
    <xf numFmtId="178" fontId="6" fillId="0" borderId="0" xfId="1" applyNumberFormat="1" applyFont="1" applyFill="1" applyBorder="1" applyAlignment="1" applyProtection="1">
      <alignment horizontal="center" vertical="center"/>
      <protection locked="0"/>
    </xf>
    <xf numFmtId="177" fontId="6" fillId="0" borderId="0" xfId="1" applyNumberFormat="1" applyFont="1" applyFill="1" applyBorder="1" applyAlignment="1">
      <alignment horizontal="left" vertical="center"/>
    </xf>
    <xf numFmtId="0" fontId="7" fillId="0" borderId="0" xfId="0" applyFont="1">
      <alignment vertical="center"/>
    </xf>
    <xf numFmtId="38" fontId="5" fillId="0" borderId="27" xfId="0" applyNumberFormat="1" applyFont="1" applyFill="1" applyBorder="1" applyAlignment="1">
      <alignment vertical="center"/>
    </xf>
    <xf numFmtId="38" fontId="5" fillId="0" borderId="35" xfId="0" applyNumberFormat="1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38" fontId="3" fillId="0" borderId="10" xfId="0" applyNumberFormat="1" applyFont="1" applyFill="1" applyBorder="1" applyAlignment="1">
      <alignment vertical="center"/>
    </xf>
    <xf numFmtId="9" fontId="3" fillId="0" borderId="13" xfId="0" applyNumberFormat="1" applyFont="1" applyFill="1" applyBorder="1">
      <alignment vertical="center"/>
    </xf>
    <xf numFmtId="0" fontId="3" fillId="0" borderId="45" xfId="0" applyFont="1" applyBorder="1" applyAlignment="1">
      <alignment horizontal="center" vertical="center"/>
    </xf>
    <xf numFmtId="38" fontId="3" fillId="0" borderId="18" xfId="0" applyNumberFormat="1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38" fontId="5" fillId="0" borderId="30" xfId="0" applyNumberFormat="1" applyFont="1" applyFill="1" applyBorder="1" applyAlignment="1">
      <alignment vertical="center"/>
    </xf>
    <xf numFmtId="0" fontId="3" fillId="0" borderId="22" xfId="0" applyFont="1" applyFill="1" applyBorder="1">
      <alignment vertical="center"/>
    </xf>
    <xf numFmtId="0" fontId="7" fillId="0" borderId="28" xfId="0" applyFont="1" applyFill="1" applyBorder="1" applyAlignment="1">
      <alignment horizontal="right" vertical="center"/>
    </xf>
    <xf numFmtId="38" fontId="9" fillId="0" borderId="27" xfId="0" applyNumberFormat="1" applyFont="1" applyFill="1" applyBorder="1" applyAlignment="1">
      <alignment vertical="center"/>
    </xf>
    <xf numFmtId="0" fontId="7" fillId="0" borderId="22" xfId="0" applyFont="1" applyFill="1" applyBorder="1" applyAlignment="1">
      <alignment horizontal="right" vertical="center"/>
    </xf>
    <xf numFmtId="0" fontId="7" fillId="0" borderId="26" xfId="0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right" vertical="center"/>
    </xf>
    <xf numFmtId="38" fontId="5" fillId="0" borderId="47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40" xfId="0" applyFont="1" applyFill="1" applyBorder="1">
      <alignment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4" fillId="0" borderId="18" xfId="0" applyFont="1" applyFill="1" applyBorder="1">
      <alignment vertical="center"/>
    </xf>
    <xf numFmtId="38" fontId="4" fillId="0" borderId="11" xfId="0" applyNumberFormat="1" applyFont="1" applyFill="1" applyBorder="1" applyAlignment="1">
      <alignment vertical="center"/>
    </xf>
    <xf numFmtId="38" fontId="6" fillId="2" borderId="33" xfId="0" applyNumberFormat="1" applyFont="1" applyFill="1" applyBorder="1">
      <alignment vertical="center"/>
    </xf>
    <xf numFmtId="38" fontId="6" fillId="2" borderId="31" xfId="0" applyNumberFormat="1" applyFont="1" applyFill="1" applyBorder="1">
      <alignment vertical="center"/>
    </xf>
    <xf numFmtId="0" fontId="3" fillId="0" borderId="44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W33"/>
  <sheetViews>
    <sheetView showGridLines="0" tabSelected="1" zoomScale="70" zoomScaleNormal="70" workbookViewId="0">
      <selection activeCell="F24" sqref="F24"/>
    </sheetView>
  </sheetViews>
  <sheetFormatPr defaultColWidth="3.5" defaultRowHeight="13.5" x14ac:dyDescent="0.15"/>
  <cols>
    <col min="1" max="1" width="2.625" style="1" customWidth="1"/>
    <col min="2" max="2" width="3.625" style="1" customWidth="1"/>
    <col min="3" max="3" width="22.375" style="1" customWidth="1"/>
    <col min="4" max="4" width="8.5" style="1" customWidth="1"/>
    <col min="5" max="5" width="34.625" style="1" customWidth="1"/>
    <col min="6" max="6" width="14.25" style="1" customWidth="1"/>
    <col min="7" max="7" width="13.75" style="1" bestFit="1" customWidth="1"/>
    <col min="8" max="8" width="9.75" style="3" customWidth="1"/>
    <col min="9" max="9" width="14.625" style="1" customWidth="1"/>
    <col min="10" max="10" width="9.625" style="8" customWidth="1"/>
    <col min="11" max="11" width="9.25" style="1" bestFit="1" customWidth="1"/>
    <col min="12" max="12" width="8.625" style="1" customWidth="1"/>
    <col min="13" max="13" width="3.625" style="1" customWidth="1"/>
    <col min="14" max="14" width="5.625" style="1" bestFit="1" customWidth="1"/>
    <col min="15" max="15" width="9.5" style="1" bestFit="1" customWidth="1"/>
    <col min="16" max="16" width="3.875" style="1" bestFit="1" customWidth="1"/>
    <col min="17" max="17" width="6.5" style="1" bestFit="1" customWidth="1"/>
    <col min="18" max="18" width="3.875" style="1" bestFit="1" customWidth="1"/>
    <col min="19" max="19" width="8.5" style="1" bestFit="1" customWidth="1"/>
    <col min="20" max="20" width="3.875" style="1" bestFit="1" customWidth="1"/>
    <col min="21" max="21" width="6.5" style="1" bestFit="1" customWidth="1"/>
    <col min="22" max="22" width="3.875" style="1" bestFit="1" customWidth="1"/>
    <col min="23" max="23" width="17.25" style="1" bestFit="1" customWidth="1"/>
    <col min="24" max="16384" width="3.5" style="1"/>
  </cols>
  <sheetData>
    <row r="1" spans="2:23" ht="27.75" customHeight="1" x14ac:dyDescent="0.15">
      <c r="B1" s="1" t="s">
        <v>29</v>
      </c>
      <c r="J1" s="5"/>
      <c r="K1" s="2"/>
      <c r="L1" s="2"/>
    </row>
    <row r="2" spans="2:23" ht="39.950000000000003" customHeight="1" x14ac:dyDescent="0.15">
      <c r="B2" s="106" t="s">
        <v>30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2:23" ht="27.75" customHeight="1" x14ac:dyDescent="0.15">
      <c r="B3" s="6" t="s">
        <v>0</v>
      </c>
      <c r="C3" s="6"/>
      <c r="D3" s="6"/>
      <c r="E3" s="6"/>
      <c r="F3" s="7"/>
      <c r="G3" s="7"/>
      <c r="H3" s="9"/>
      <c r="I3" s="16"/>
      <c r="J3" s="16"/>
      <c r="K3" s="7"/>
      <c r="L3" s="7"/>
      <c r="M3" s="7"/>
    </row>
    <row r="4" spans="2:23" ht="27.75" customHeight="1" x14ac:dyDescent="0.15">
      <c r="B4" s="6" t="s">
        <v>1</v>
      </c>
      <c r="C4" s="27"/>
      <c r="D4" s="27"/>
      <c r="E4" s="27"/>
      <c r="F4" s="7"/>
      <c r="G4" s="7"/>
      <c r="H4" s="9"/>
      <c r="I4" s="7"/>
      <c r="J4" s="10"/>
      <c r="K4" s="7"/>
      <c r="L4" s="7"/>
    </row>
    <row r="5" spans="2:23" ht="27.75" customHeight="1" x14ac:dyDescent="0.15">
      <c r="B5" s="27" t="s">
        <v>24</v>
      </c>
      <c r="C5" s="27"/>
      <c r="D5" s="96">
        <v>2</v>
      </c>
      <c r="E5" s="1" t="s">
        <v>25</v>
      </c>
      <c r="F5" s="7"/>
      <c r="G5" s="7"/>
      <c r="H5" s="9"/>
      <c r="I5" s="7"/>
      <c r="J5" s="10"/>
      <c r="K5" s="7"/>
      <c r="L5" s="7"/>
    </row>
    <row r="6" spans="2:23" ht="27.75" customHeight="1" thickBot="1" x14ac:dyDescent="0.2"/>
    <row r="7" spans="2:23" ht="35.1" customHeight="1" thickTop="1" thickBot="1" x14ac:dyDescent="0.2">
      <c r="B7" s="108" t="s">
        <v>5</v>
      </c>
      <c r="C7" s="109"/>
      <c r="D7" s="109"/>
      <c r="E7" s="110"/>
      <c r="F7" s="90" t="s">
        <v>7</v>
      </c>
      <c r="G7" s="111" t="s">
        <v>6</v>
      </c>
      <c r="H7" s="109"/>
      <c r="I7" s="109"/>
      <c r="J7" s="109"/>
      <c r="K7" s="109"/>
      <c r="L7" s="112"/>
      <c r="M7" s="4"/>
      <c r="N7" s="4"/>
      <c r="O7" s="4"/>
      <c r="P7" s="4"/>
    </row>
    <row r="8" spans="2:23" ht="60" customHeight="1" x14ac:dyDescent="0.15">
      <c r="B8" s="74" t="s">
        <v>16</v>
      </c>
      <c r="C8" s="113" t="s">
        <v>10</v>
      </c>
      <c r="D8" s="114"/>
      <c r="E8" s="56" t="s">
        <v>23</v>
      </c>
      <c r="F8" s="32">
        <f>H8*J8</f>
        <v>150000</v>
      </c>
      <c r="G8" s="91"/>
      <c r="H8" s="43">
        <v>150000</v>
      </c>
      <c r="I8" s="57" t="s">
        <v>15</v>
      </c>
      <c r="J8" s="98">
        <v>1</v>
      </c>
      <c r="K8" s="57" t="s">
        <v>49</v>
      </c>
      <c r="L8" s="93"/>
      <c r="M8" s="37"/>
      <c r="N8" s="37"/>
      <c r="O8" s="38"/>
      <c r="P8" s="39"/>
    </row>
    <row r="9" spans="2:23" ht="60" customHeight="1" x14ac:dyDescent="0.15">
      <c r="B9" s="65"/>
      <c r="C9" s="66"/>
      <c r="D9" s="67"/>
      <c r="E9" s="68" t="s">
        <v>2</v>
      </c>
      <c r="F9" s="51">
        <f>H9*J9</f>
        <v>84000</v>
      </c>
      <c r="G9" s="92"/>
      <c r="H9" s="50">
        <v>84000</v>
      </c>
      <c r="I9" s="6" t="s">
        <v>15</v>
      </c>
      <c r="J9" s="99">
        <v>1</v>
      </c>
      <c r="K9" s="49" t="s">
        <v>46</v>
      </c>
      <c r="L9" s="55"/>
      <c r="M9" s="37"/>
      <c r="N9" s="69"/>
      <c r="O9" s="38"/>
      <c r="P9" s="70"/>
    </row>
    <row r="10" spans="2:23" ht="60" customHeight="1" x14ac:dyDescent="0.15">
      <c r="B10" s="15" t="s">
        <v>17</v>
      </c>
      <c r="C10" s="115" t="s">
        <v>14</v>
      </c>
      <c r="D10" s="116"/>
      <c r="E10" s="58" t="s">
        <v>33</v>
      </c>
      <c r="F10" s="97">
        <v>100000</v>
      </c>
      <c r="G10" s="34" t="s">
        <v>32</v>
      </c>
      <c r="H10" s="45"/>
      <c r="I10" s="46"/>
      <c r="J10" s="46"/>
      <c r="K10" s="34"/>
      <c r="L10" s="40"/>
      <c r="R10" s="4"/>
      <c r="S10" s="4"/>
      <c r="T10" s="4"/>
      <c r="U10" s="4"/>
      <c r="V10" s="4"/>
      <c r="W10" s="4"/>
    </row>
    <row r="11" spans="2:23" ht="60" customHeight="1" x14ac:dyDescent="0.15">
      <c r="B11" s="47"/>
      <c r="C11" s="6"/>
      <c r="D11" s="48"/>
      <c r="E11" s="53" t="s">
        <v>34</v>
      </c>
      <c r="F11" s="54"/>
      <c r="G11" s="34" t="s">
        <v>32</v>
      </c>
      <c r="H11" s="45"/>
      <c r="I11" s="46"/>
      <c r="J11" s="31"/>
      <c r="K11" s="34"/>
      <c r="L11" s="40"/>
    </row>
    <row r="12" spans="2:23" ht="60" customHeight="1" x14ac:dyDescent="0.15">
      <c r="B12" s="15" t="s">
        <v>18</v>
      </c>
      <c r="C12" s="115" t="s">
        <v>13</v>
      </c>
      <c r="D12" s="116"/>
      <c r="E12" s="58" t="s">
        <v>35</v>
      </c>
      <c r="F12" s="97">
        <v>1200000</v>
      </c>
      <c r="G12" s="34" t="s">
        <v>43</v>
      </c>
      <c r="H12" s="45"/>
      <c r="I12" s="46"/>
      <c r="J12" s="46"/>
      <c r="K12" s="34"/>
      <c r="L12" s="40"/>
      <c r="S12" s="7"/>
    </row>
    <row r="13" spans="2:23" ht="60" customHeight="1" x14ac:dyDescent="0.15">
      <c r="B13" s="11"/>
      <c r="C13" s="7"/>
      <c r="D13" s="12"/>
      <c r="E13" s="53" t="s">
        <v>34</v>
      </c>
      <c r="F13" s="54"/>
      <c r="G13" s="34" t="s">
        <v>36</v>
      </c>
      <c r="H13" s="23"/>
      <c r="I13" s="31"/>
      <c r="J13" s="31"/>
      <c r="K13" s="49"/>
      <c r="L13" s="55"/>
    </row>
    <row r="14" spans="2:23" s="4" customFormat="1" ht="60" customHeight="1" x14ac:dyDescent="0.15">
      <c r="B14" s="79" t="s">
        <v>19</v>
      </c>
      <c r="C14" s="100" t="s">
        <v>11</v>
      </c>
      <c r="D14" s="101"/>
      <c r="E14" s="59" t="s">
        <v>37</v>
      </c>
      <c r="F14" s="44"/>
      <c r="G14" s="34" t="s">
        <v>44</v>
      </c>
      <c r="H14" s="45"/>
      <c r="I14" s="34"/>
      <c r="J14" s="80"/>
      <c r="K14" s="34"/>
      <c r="L14" s="60"/>
    </row>
    <row r="15" spans="2:23" s="4" customFormat="1" ht="60" customHeight="1" x14ac:dyDescent="0.15">
      <c r="B15" s="47"/>
      <c r="C15" s="75"/>
      <c r="D15" s="76"/>
      <c r="E15" s="68" t="s">
        <v>31</v>
      </c>
      <c r="F15" s="77"/>
      <c r="G15" s="17"/>
      <c r="H15" s="50"/>
      <c r="I15" s="6" t="s">
        <v>41</v>
      </c>
      <c r="J15" s="52"/>
      <c r="K15" s="6" t="s">
        <v>39</v>
      </c>
      <c r="L15" s="78"/>
    </row>
    <row r="16" spans="2:23" ht="60" customHeight="1" x14ac:dyDescent="0.15">
      <c r="B16" s="11" t="s">
        <v>20</v>
      </c>
      <c r="C16" s="102" t="s">
        <v>12</v>
      </c>
      <c r="D16" s="103"/>
      <c r="E16" s="41" t="s">
        <v>3</v>
      </c>
      <c r="F16" s="51"/>
      <c r="G16" s="17"/>
      <c r="H16" s="50"/>
      <c r="I16" s="6" t="s">
        <v>40</v>
      </c>
      <c r="J16" s="52"/>
      <c r="K16" s="49" t="s">
        <v>42</v>
      </c>
      <c r="L16" s="18"/>
    </row>
    <row r="17" spans="1:12" ht="60" customHeight="1" x14ac:dyDescent="0.15">
      <c r="B17" s="47"/>
      <c r="C17" s="6"/>
      <c r="D17" s="48"/>
      <c r="E17" s="41" t="s">
        <v>8</v>
      </c>
      <c r="F17" s="26"/>
      <c r="G17" s="42" t="s">
        <v>9</v>
      </c>
      <c r="H17" s="50"/>
      <c r="I17" s="49" t="s">
        <v>4</v>
      </c>
      <c r="J17" s="30"/>
      <c r="K17" s="6"/>
      <c r="L17" s="18"/>
    </row>
    <row r="18" spans="1:12" ht="60" customHeight="1" thickBot="1" x14ac:dyDescent="0.2">
      <c r="B18" s="11" t="s">
        <v>21</v>
      </c>
      <c r="C18" s="104" t="s">
        <v>22</v>
      </c>
      <c r="D18" s="105"/>
      <c r="E18" s="13"/>
      <c r="F18" s="14">
        <f>SUM(F8:F17)*0.3</f>
        <v>460200</v>
      </c>
      <c r="G18" s="61" t="s">
        <v>38</v>
      </c>
      <c r="H18" s="62"/>
      <c r="I18" s="28"/>
      <c r="J18" s="63"/>
      <c r="K18" s="28"/>
      <c r="L18" s="64"/>
    </row>
    <row r="19" spans="1:12" ht="60" customHeight="1" thickTop="1" thickBot="1" x14ac:dyDescent="0.2">
      <c r="A19" s="7"/>
      <c r="B19" s="21"/>
      <c r="C19" s="25" t="s">
        <v>28</v>
      </c>
      <c r="D19" s="25"/>
      <c r="E19" s="22"/>
      <c r="F19" s="72">
        <f>SUM(F8:F18)</f>
        <v>1994200</v>
      </c>
      <c r="G19" s="16"/>
      <c r="H19" s="16"/>
      <c r="I19" s="16"/>
      <c r="J19" s="16"/>
      <c r="K19" s="16"/>
      <c r="L19" s="16"/>
    </row>
    <row r="20" spans="1:12" ht="60" customHeight="1" thickTop="1" x14ac:dyDescent="0.15">
      <c r="A20" s="7"/>
      <c r="B20" s="83"/>
      <c r="C20" s="81"/>
      <c r="D20" s="84"/>
      <c r="E20" s="94" t="s">
        <v>47</v>
      </c>
      <c r="F20" s="85">
        <f>F8+F9+F10+F11+F18</f>
        <v>794200</v>
      </c>
      <c r="G20" s="71" t="s">
        <v>45</v>
      </c>
      <c r="H20" s="20"/>
      <c r="I20" s="20"/>
      <c r="J20" s="20"/>
      <c r="K20" s="20"/>
      <c r="L20" s="20"/>
    </row>
    <row r="21" spans="1:12" ht="60" customHeight="1" x14ac:dyDescent="0.15">
      <c r="A21" s="7"/>
      <c r="B21" s="83"/>
      <c r="C21" s="81"/>
      <c r="D21" s="86"/>
      <c r="E21" s="95" t="s">
        <v>48</v>
      </c>
      <c r="F21" s="82">
        <f>F12+F13</f>
        <v>1200000</v>
      </c>
      <c r="H21" s="20"/>
      <c r="I21" s="20"/>
      <c r="J21" s="20"/>
      <c r="K21" s="20"/>
      <c r="L21" s="20"/>
    </row>
    <row r="22" spans="1:12" ht="60" customHeight="1" thickBot="1" x14ac:dyDescent="0.2">
      <c r="A22" s="7"/>
      <c r="B22" s="83"/>
      <c r="C22" s="81"/>
      <c r="D22" s="87"/>
      <c r="E22" s="88" t="s">
        <v>26</v>
      </c>
      <c r="F22" s="89">
        <f>F21/D5</f>
        <v>600000</v>
      </c>
      <c r="G22" s="24"/>
      <c r="H22" s="20"/>
      <c r="I22" s="20"/>
      <c r="J22" s="20"/>
      <c r="K22" s="20"/>
      <c r="L22" s="20"/>
    </row>
    <row r="23" spans="1:12" ht="60" customHeight="1" thickTop="1" thickBot="1" x14ac:dyDescent="0.2">
      <c r="A23" s="7"/>
      <c r="B23" s="35"/>
      <c r="C23" s="36" t="s">
        <v>27</v>
      </c>
      <c r="D23" s="36"/>
      <c r="E23" s="19"/>
      <c r="F23" s="73">
        <f>F19*1.1</f>
        <v>2193620</v>
      </c>
      <c r="G23" s="16"/>
      <c r="H23" s="16"/>
      <c r="I23" s="16"/>
      <c r="J23" s="16"/>
      <c r="K23" s="16"/>
      <c r="L23" s="16"/>
    </row>
    <row r="24" spans="1:12" ht="14.25" thickTop="1" x14ac:dyDescent="0.15">
      <c r="F24" s="7"/>
    </row>
    <row r="25" spans="1:12" x14ac:dyDescent="0.15">
      <c r="D25" s="7"/>
    </row>
    <row r="27" spans="1:12" x14ac:dyDescent="0.15">
      <c r="K27" s="7"/>
    </row>
    <row r="33" spans="4:4" x14ac:dyDescent="0.15">
      <c r="D33" s="7"/>
    </row>
  </sheetData>
  <mergeCells count="9">
    <mergeCell ref="C14:D14"/>
    <mergeCell ref="C16:D16"/>
    <mergeCell ref="C18:D18"/>
    <mergeCell ref="B2:L2"/>
    <mergeCell ref="B7:E7"/>
    <mergeCell ref="G7:L7"/>
    <mergeCell ref="C8:D8"/>
    <mergeCell ref="C10:D10"/>
    <mergeCell ref="C12:D12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3"/>
  <sheetViews>
    <sheetView showGridLines="0" zoomScale="70" zoomScaleNormal="70" workbookViewId="0">
      <selection activeCell="F24" sqref="F24"/>
    </sheetView>
  </sheetViews>
  <sheetFormatPr defaultColWidth="3.5" defaultRowHeight="13.5" x14ac:dyDescent="0.15"/>
  <cols>
    <col min="1" max="1" width="2.625" style="1" customWidth="1"/>
    <col min="2" max="2" width="3.625" style="1" customWidth="1"/>
    <col min="3" max="3" width="22.375" style="1" customWidth="1"/>
    <col min="4" max="4" width="8.5" style="1" customWidth="1"/>
    <col min="5" max="5" width="34.625" style="1" customWidth="1"/>
    <col min="6" max="6" width="14.25" style="1" customWidth="1"/>
    <col min="7" max="7" width="13.75" style="1" bestFit="1" customWidth="1"/>
    <col min="8" max="8" width="9.75" style="3" customWidth="1"/>
    <col min="9" max="9" width="14.625" style="1" customWidth="1"/>
    <col min="10" max="10" width="9.625" style="8" customWidth="1"/>
    <col min="11" max="11" width="9.25" style="1" bestFit="1" customWidth="1"/>
    <col min="12" max="12" width="8.625" style="1" customWidth="1"/>
    <col min="13" max="13" width="3.625" style="1" customWidth="1"/>
    <col min="14" max="14" width="5.625" style="1" bestFit="1" customWidth="1"/>
    <col min="15" max="15" width="9.5" style="1" bestFit="1" customWidth="1"/>
    <col min="16" max="16" width="3.875" style="1" bestFit="1" customWidth="1"/>
    <col min="17" max="17" width="6.5" style="1" bestFit="1" customWidth="1"/>
    <col min="18" max="18" width="3.875" style="1" bestFit="1" customWidth="1"/>
    <col min="19" max="19" width="8.5" style="1" bestFit="1" customWidth="1"/>
    <col min="20" max="20" width="3.875" style="1" bestFit="1" customWidth="1"/>
    <col min="21" max="21" width="6.5" style="1" bestFit="1" customWidth="1"/>
    <col min="22" max="22" width="3.875" style="1" bestFit="1" customWidth="1"/>
    <col min="23" max="23" width="17.25" style="1" bestFit="1" customWidth="1"/>
    <col min="24" max="16384" width="3.5" style="1"/>
  </cols>
  <sheetData>
    <row r="1" spans="2:23" ht="27.75" customHeight="1" x14ac:dyDescent="0.15">
      <c r="B1" s="1" t="s">
        <v>29</v>
      </c>
      <c r="J1" s="5"/>
      <c r="K1" s="2"/>
      <c r="L1" s="2"/>
    </row>
    <row r="2" spans="2:23" ht="39.950000000000003" customHeight="1" x14ac:dyDescent="0.15">
      <c r="B2" s="106" t="s">
        <v>30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2:23" ht="27.75" customHeight="1" x14ac:dyDescent="0.15">
      <c r="B3" s="6" t="s">
        <v>0</v>
      </c>
      <c r="C3" s="6"/>
      <c r="D3" s="6"/>
      <c r="E3" s="6"/>
      <c r="F3" s="7"/>
      <c r="G3" s="7"/>
      <c r="H3" s="9"/>
      <c r="I3" s="16"/>
      <c r="J3" s="16"/>
      <c r="K3" s="7"/>
      <c r="L3" s="7"/>
      <c r="M3" s="7"/>
    </row>
    <row r="4" spans="2:23" ht="27.75" customHeight="1" x14ac:dyDescent="0.15">
      <c r="B4" s="6" t="s">
        <v>1</v>
      </c>
      <c r="C4" s="27"/>
      <c r="D4" s="27"/>
      <c r="E4" s="27"/>
      <c r="F4" s="7"/>
      <c r="G4" s="7"/>
      <c r="H4" s="9"/>
      <c r="I4" s="7"/>
      <c r="J4" s="10"/>
      <c r="K4" s="7"/>
      <c r="L4" s="7"/>
    </row>
    <row r="5" spans="2:23" ht="27.75" customHeight="1" x14ac:dyDescent="0.15">
      <c r="B5" s="27" t="s">
        <v>24</v>
      </c>
      <c r="C5" s="27"/>
      <c r="D5" s="34"/>
      <c r="E5" s="1" t="s">
        <v>25</v>
      </c>
      <c r="F5" s="7"/>
      <c r="G5" s="7"/>
      <c r="H5" s="9"/>
      <c r="I5" s="7"/>
      <c r="J5" s="10"/>
      <c r="K5" s="7"/>
      <c r="L5" s="7"/>
    </row>
    <row r="6" spans="2:23" ht="27.75" customHeight="1" thickBot="1" x14ac:dyDescent="0.2"/>
    <row r="7" spans="2:23" ht="35.1" customHeight="1" thickTop="1" thickBot="1" x14ac:dyDescent="0.2">
      <c r="B7" s="108" t="s">
        <v>5</v>
      </c>
      <c r="C7" s="109"/>
      <c r="D7" s="109"/>
      <c r="E7" s="110"/>
      <c r="F7" s="33" t="s">
        <v>7</v>
      </c>
      <c r="G7" s="111" t="s">
        <v>6</v>
      </c>
      <c r="H7" s="109"/>
      <c r="I7" s="109"/>
      <c r="J7" s="109"/>
      <c r="K7" s="109"/>
      <c r="L7" s="112"/>
      <c r="M7" s="4"/>
      <c r="N7" s="4"/>
      <c r="O7" s="4"/>
      <c r="P7" s="4"/>
    </row>
    <row r="8" spans="2:23" ht="60" customHeight="1" x14ac:dyDescent="0.15">
      <c r="B8" s="74" t="s">
        <v>16</v>
      </c>
      <c r="C8" s="113" t="s">
        <v>10</v>
      </c>
      <c r="D8" s="114"/>
      <c r="E8" s="56" t="s">
        <v>23</v>
      </c>
      <c r="F8" s="32">
        <f>H8*J8</f>
        <v>0</v>
      </c>
      <c r="G8" s="91"/>
      <c r="H8" s="43">
        <v>150000</v>
      </c>
      <c r="I8" s="57" t="s">
        <v>15</v>
      </c>
      <c r="J8" s="29"/>
      <c r="K8" s="57" t="s">
        <v>49</v>
      </c>
      <c r="L8" s="93"/>
      <c r="M8" s="37"/>
      <c r="N8" s="37"/>
      <c r="O8" s="38"/>
      <c r="P8" s="39"/>
    </row>
    <row r="9" spans="2:23" ht="60" customHeight="1" x14ac:dyDescent="0.15">
      <c r="B9" s="65"/>
      <c r="C9" s="66"/>
      <c r="D9" s="67"/>
      <c r="E9" s="68" t="s">
        <v>2</v>
      </c>
      <c r="F9" s="51">
        <f>H9*J9</f>
        <v>0</v>
      </c>
      <c r="G9" s="92"/>
      <c r="H9" s="50">
        <v>84000</v>
      </c>
      <c r="I9" s="6" t="s">
        <v>15</v>
      </c>
      <c r="J9" s="52"/>
      <c r="K9" s="49" t="s">
        <v>46</v>
      </c>
      <c r="L9" s="55"/>
      <c r="M9" s="37"/>
      <c r="N9" s="69"/>
      <c r="O9" s="38"/>
      <c r="P9" s="70"/>
    </row>
    <row r="10" spans="2:23" ht="60" customHeight="1" x14ac:dyDescent="0.15">
      <c r="B10" s="15" t="s">
        <v>17</v>
      </c>
      <c r="C10" s="115" t="s">
        <v>14</v>
      </c>
      <c r="D10" s="116"/>
      <c r="E10" s="58" t="s">
        <v>33</v>
      </c>
      <c r="F10" s="44"/>
      <c r="G10" s="34" t="s">
        <v>32</v>
      </c>
      <c r="H10" s="45"/>
      <c r="I10" s="46"/>
      <c r="J10" s="46"/>
      <c r="K10" s="34"/>
      <c r="L10" s="40"/>
      <c r="R10" s="4"/>
      <c r="S10" s="4"/>
      <c r="T10" s="4"/>
      <c r="U10" s="4"/>
      <c r="V10" s="4"/>
      <c r="W10" s="4"/>
    </row>
    <row r="11" spans="2:23" ht="60" customHeight="1" x14ac:dyDescent="0.15">
      <c r="B11" s="47"/>
      <c r="C11" s="6"/>
      <c r="D11" s="48"/>
      <c r="E11" s="53" t="s">
        <v>34</v>
      </c>
      <c r="F11" s="54"/>
      <c r="G11" s="34" t="s">
        <v>32</v>
      </c>
      <c r="H11" s="45"/>
      <c r="I11" s="46"/>
      <c r="J11" s="31"/>
      <c r="K11" s="34"/>
      <c r="L11" s="40"/>
    </row>
    <row r="12" spans="2:23" ht="60" customHeight="1" x14ac:dyDescent="0.15">
      <c r="B12" s="15" t="s">
        <v>18</v>
      </c>
      <c r="C12" s="115" t="s">
        <v>13</v>
      </c>
      <c r="D12" s="116"/>
      <c r="E12" s="58" t="s">
        <v>35</v>
      </c>
      <c r="F12" s="44"/>
      <c r="G12" s="34" t="s">
        <v>43</v>
      </c>
      <c r="H12" s="45"/>
      <c r="I12" s="46"/>
      <c r="J12" s="46"/>
      <c r="K12" s="34"/>
      <c r="L12" s="40"/>
      <c r="S12" s="7"/>
    </row>
    <row r="13" spans="2:23" ht="60" customHeight="1" x14ac:dyDescent="0.15">
      <c r="B13" s="11"/>
      <c r="C13" s="7"/>
      <c r="D13" s="12"/>
      <c r="E13" s="53" t="s">
        <v>34</v>
      </c>
      <c r="F13" s="54"/>
      <c r="G13" s="34" t="s">
        <v>36</v>
      </c>
      <c r="H13" s="23"/>
      <c r="I13" s="31"/>
      <c r="J13" s="31"/>
      <c r="K13" s="49"/>
      <c r="L13" s="55"/>
    </row>
    <row r="14" spans="2:23" s="4" customFormat="1" ht="60" customHeight="1" x14ac:dyDescent="0.15">
      <c r="B14" s="79" t="s">
        <v>19</v>
      </c>
      <c r="C14" s="100" t="s">
        <v>11</v>
      </c>
      <c r="D14" s="101"/>
      <c r="E14" s="59" t="s">
        <v>37</v>
      </c>
      <c r="F14" s="44"/>
      <c r="G14" s="34" t="s">
        <v>44</v>
      </c>
      <c r="H14" s="45"/>
      <c r="I14" s="34"/>
      <c r="J14" s="80"/>
      <c r="K14" s="34"/>
      <c r="L14" s="60"/>
    </row>
    <row r="15" spans="2:23" s="4" customFormat="1" ht="60" customHeight="1" x14ac:dyDescent="0.15">
      <c r="B15" s="47"/>
      <c r="C15" s="75"/>
      <c r="D15" s="76"/>
      <c r="E15" s="68" t="s">
        <v>31</v>
      </c>
      <c r="F15" s="77"/>
      <c r="G15" s="17"/>
      <c r="H15" s="50"/>
      <c r="I15" s="6" t="s">
        <v>41</v>
      </c>
      <c r="J15" s="52"/>
      <c r="K15" s="6" t="s">
        <v>39</v>
      </c>
      <c r="L15" s="78"/>
    </row>
    <row r="16" spans="2:23" ht="60" customHeight="1" x14ac:dyDescent="0.15">
      <c r="B16" s="11" t="s">
        <v>20</v>
      </c>
      <c r="C16" s="102" t="s">
        <v>12</v>
      </c>
      <c r="D16" s="103"/>
      <c r="E16" s="41" t="s">
        <v>3</v>
      </c>
      <c r="F16" s="51"/>
      <c r="G16" s="17"/>
      <c r="H16" s="50"/>
      <c r="I16" s="6" t="s">
        <v>40</v>
      </c>
      <c r="J16" s="52"/>
      <c r="K16" s="49" t="s">
        <v>42</v>
      </c>
      <c r="L16" s="18"/>
    </row>
    <row r="17" spans="1:12" ht="60" customHeight="1" x14ac:dyDescent="0.15">
      <c r="B17" s="47"/>
      <c r="C17" s="6"/>
      <c r="D17" s="48"/>
      <c r="E17" s="41" t="s">
        <v>8</v>
      </c>
      <c r="F17" s="26"/>
      <c r="G17" s="42" t="s">
        <v>9</v>
      </c>
      <c r="H17" s="50"/>
      <c r="I17" s="49" t="s">
        <v>4</v>
      </c>
      <c r="J17" s="30"/>
      <c r="K17" s="6"/>
      <c r="L17" s="18"/>
    </row>
    <row r="18" spans="1:12" ht="60" customHeight="1" thickBot="1" x14ac:dyDescent="0.2">
      <c r="B18" s="11" t="s">
        <v>21</v>
      </c>
      <c r="C18" s="104" t="s">
        <v>22</v>
      </c>
      <c r="D18" s="105"/>
      <c r="E18" s="13"/>
      <c r="F18" s="14">
        <f>SUM(F8:F17)*0.3</f>
        <v>0</v>
      </c>
      <c r="G18" s="61" t="s">
        <v>38</v>
      </c>
      <c r="H18" s="62"/>
      <c r="I18" s="28"/>
      <c r="J18" s="63"/>
      <c r="K18" s="28"/>
      <c r="L18" s="64"/>
    </row>
    <row r="19" spans="1:12" ht="60" customHeight="1" thickTop="1" thickBot="1" x14ac:dyDescent="0.2">
      <c r="A19" s="7"/>
      <c r="B19" s="21"/>
      <c r="C19" s="25" t="s">
        <v>28</v>
      </c>
      <c r="D19" s="25"/>
      <c r="E19" s="22"/>
      <c r="F19" s="72">
        <f>SUM(F8:F18)</f>
        <v>0</v>
      </c>
      <c r="G19" s="16"/>
      <c r="H19" s="16"/>
      <c r="I19" s="16"/>
      <c r="J19" s="16"/>
      <c r="K19" s="16"/>
      <c r="L19" s="16"/>
    </row>
    <row r="20" spans="1:12" ht="60" customHeight="1" thickTop="1" x14ac:dyDescent="0.15">
      <c r="A20" s="7"/>
      <c r="B20" s="83"/>
      <c r="C20" s="81"/>
      <c r="D20" s="84"/>
      <c r="E20" s="94" t="s">
        <v>47</v>
      </c>
      <c r="F20" s="85">
        <f>F8+F9+F10+F11+F18</f>
        <v>0</v>
      </c>
      <c r="G20" s="71" t="s">
        <v>45</v>
      </c>
      <c r="H20" s="20"/>
      <c r="I20" s="20"/>
      <c r="J20" s="20"/>
      <c r="K20" s="20"/>
      <c r="L20" s="20"/>
    </row>
    <row r="21" spans="1:12" ht="60" customHeight="1" x14ac:dyDescent="0.15">
      <c r="A21" s="7"/>
      <c r="B21" s="83"/>
      <c r="C21" s="81"/>
      <c r="D21" s="86"/>
      <c r="E21" s="95" t="s">
        <v>48</v>
      </c>
      <c r="F21" s="82">
        <f>F12+F13</f>
        <v>0</v>
      </c>
      <c r="H21" s="20"/>
      <c r="I21" s="20"/>
      <c r="J21" s="20"/>
      <c r="K21" s="20"/>
      <c r="L21" s="20"/>
    </row>
    <row r="22" spans="1:12" ht="60" customHeight="1" thickBot="1" x14ac:dyDescent="0.2">
      <c r="A22" s="7"/>
      <c r="B22" s="83"/>
      <c r="C22" s="81"/>
      <c r="D22" s="87"/>
      <c r="E22" s="88" t="s">
        <v>26</v>
      </c>
      <c r="F22" s="89" t="e">
        <f>F21/D5</f>
        <v>#DIV/0!</v>
      </c>
      <c r="G22" s="24"/>
      <c r="H22" s="20"/>
      <c r="I22" s="20"/>
      <c r="J22" s="20"/>
      <c r="K22" s="20"/>
      <c r="L22" s="20"/>
    </row>
    <row r="23" spans="1:12" ht="60" customHeight="1" thickTop="1" thickBot="1" x14ac:dyDescent="0.2">
      <c r="A23" s="7"/>
      <c r="B23" s="35"/>
      <c r="C23" s="36" t="s">
        <v>27</v>
      </c>
      <c r="D23" s="36"/>
      <c r="E23" s="19"/>
      <c r="F23" s="73">
        <f>F19*1.1</f>
        <v>0</v>
      </c>
      <c r="G23" s="16"/>
      <c r="H23" s="16"/>
      <c r="I23" s="16"/>
      <c r="J23" s="16"/>
      <c r="K23" s="16"/>
      <c r="L23" s="16"/>
    </row>
    <row r="24" spans="1:12" ht="14.25" thickTop="1" x14ac:dyDescent="0.15">
      <c r="F24" s="7"/>
    </row>
    <row r="25" spans="1:12" x14ac:dyDescent="0.15">
      <c r="D25" s="7"/>
    </row>
    <row r="27" spans="1:12" x14ac:dyDescent="0.15">
      <c r="K27" s="7"/>
    </row>
    <row r="33" spans="4:4" x14ac:dyDescent="0.15">
      <c r="D33" s="7"/>
    </row>
  </sheetData>
  <mergeCells count="9">
    <mergeCell ref="C12:D12"/>
    <mergeCell ref="C14:D14"/>
    <mergeCell ref="C16:D16"/>
    <mergeCell ref="C18:D18"/>
    <mergeCell ref="B2:L2"/>
    <mergeCell ref="B7:E7"/>
    <mergeCell ref="G7:L7"/>
    <mergeCell ref="C8:D8"/>
    <mergeCell ref="C10:D10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</vt:lpstr>
      <vt:lpstr>22_様式1-1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契約係長</cp:lastModifiedBy>
  <cp:lastPrinted>2017-05-30T01:04:26Z</cp:lastPrinted>
  <dcterms:created xsi:type="dcterms:W3CDTF">2014-04-22T00:19:26Z</dcterms:created>
  <dcterms:modified xsi:type="dcterms:W3CDTF">2020-02-04T10:55:52Z</dcterms:modified>
</cp:coreProperties>
</file>